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270" windowHeight="6945" tabRatio="883"/>
  </bookViews>
  <sheets>
    <sheet name="CONTENTS" sheetId="9" r:id="rId1"/>
    <sheet name="ACCOUNT MAP" sheetId="12" r:id="rId2"/>
    <sheet name="BS DATA" sheetId="2" r:id="rId3"/>
    <sheet name="BALANCE SHEETS" sheetId="7" r:id="rId4"/>
  </sheets>
  <definedNames>
    <definedName name="Input_1">#REF!</definedName>
    <definedName name="Input_2">#REF!</definedName>
    <definedName name="Input_3">#REF!</definedName>
    <definedName name="Today">#REF!</definedName>
    <definedName name="Year_Ended">'BS DATA'!$B$3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7" l="1"/>
  <c r="C8" i="7"/>
  <c r="D8" i="7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B17" i="7" l="1"/>
  <c r="B21" i="7"/>
  <c r="D21" i="7"/>
  <c r="B22" i="7"/>
  <c r="B10" i="7"/>
  <c r="D12" i="7"/>
  <c r="D10" i="7"/>
  <c r="B16" i="7"/>
  <c r="B18" i="7" s="1"/>
  <c r="B11" i="7"/>
  <c r="C21" i="7"/>
  <c r="B12" i="7"/>
  <c r="D22" i="7"/>
  <c r="D23" i="7" s="1"/>
  <c r="D16" i="7"/>
  <c r="D11" i="7"/>
  <c r="D17" i="7"/>
  <c r="C17" i="7"/>
  <c r="C16" i="7"/>
  <c r="C12" i="7"/>
  <c r="C22" i="7"/>
  <c r="C10" i="7"/>
  <c r="C11" i="7"/>
  <c r="B23" i="7" l="1"/>
  <c r="B25" i="7" s="1"/>
  <c r="C23" i="7"/>
  <c r="B13" i="7"/>
  <c r="C18" i="7"/>
  <c r="C25" i="7" s="1"/>
  <c r="D13" i="7"/>
  <c r="D18" i="7"/>
  <c r="D25" i="7" s="1"/>
  <c r="C13" i="7"/>
</calcChain>
</file>

<file path=xl/sharedStrings.xml><?xml version="1.0" encoding="utf-8"?>
<sst xmlns="http://schemas.openxmlformats.org/spreadsheetml/2006/main" count="40" uniqueCount="30">
  <si>
    <t>Sheet</t>
  </si>
  <si>
    <t>PivotTable of 1st set of raw data</t>
  </si>
  <si>
    <t>PivotTable of 2nd set of raw data</t>
  </si>
  <si>
    <t>Description</t>
  </si>
  <si>
    <t>Table of Contents</t>
  </si>
  <si>
    <t>Year Ended</t>
  </si>
  <si>
    <t>Amount</t>
  </si>
  <si>
    <t>Account</t>
  </si>
  <si>
    <t>Account Name</t>
  </si>
  <si>
    <t>Cash</t>
  </si>
  <si>
    <t>Receivables</t>
  </si>
  <si>
    <t>Property and Equipment</t>
  </si>
  <si>
    <t>Payables</t>
  </si>
  <si>
    <t>Long-Term Debt</t>
  </si>
  <si>
    <t>Paid-In Capital</t>
  </si>
  <si>
    <t>Retained Earnings</t>
  </si>
  <si>
    <t>Total Equity</t>
  </si>
  <si>
    <t>Total Liabilities</t>
  </si>
  <si>
    <t>Total Assets</t>
  </si>
  <si>
    <t>Total Liabilities and Equity</t>
  </si>
  <si>
    <t>CONSOLIDATED BALANCE SHEETS</t>
  </si>
  <si>
    <t>BLUEBERRY, INC</t>
  </si>
  <si>
    <t>(In Billions)</t>
  </si>
  <si>
    <t>Current Year Ended</t>
  </si>
  <si>
    <t>BS DATA</t>
  </si>
  <si>
    <t>ACCOUNT MAP</t>
  </si>
  <si>
    <t>Balance Sheet Account Master</t>
  </si>
  <si>
    <t>BALANCE SHEETS</t>
  </si>
  <si>
    <t>Historical Consolidated Balance Sheet Account Data</t>
  </si>
  <si>
    <t>*Hyperlinks removed in order to share with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</si>
</sst>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/>
    <xf numFmtId="14" fontId="2" fillId="0" borderId="0" xfId="0" applyNumberFormat="1" applyFont="1" applyAlignment="1">
      <alignment horizontal="left"/>
    </xf>
    <xf numFmtId="164" fontId="0" fillId="0" borderId="0" xfId="1" applyNumberFormat="1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Continuous"/>
    </xf>
    <xf numFmtId="14" fontId="0" fillId="0" borderId="0" xfId="1" applyNumberFormat="1" applyFont="1"/>
    <xf numFmtId="0" fontId="0" fillId="2" borderId="2" xfId="0" applyFont="1" applyFill="1" applyBorder="1"/>
    <xf numFmtId="164" fontId="1" fillId="2" borderId="2" xfId="1" applyNumberFormat="1" applyFont="1" applyFill="1" applyBorder="1"/>
    <xf numFmtId="164" fontId="1" fillId="0" borderId="0" xfId="1" applyNumberFormat="1" applyFont="1"/>
    <xf numFmtId="0" fontId="0" fillId="0" borderId="0" xfId="0" applyFont="1" applyAlignment="1">
      <alignment horizontal="left" indent="1"/>
    </xf>
    <xf numFmtId="0" fontId="0" fillId="0" borderId="1" xfId="0" applyFont="1" applyBorder="1"/>
    <xf numFmtId="164" fontId="1" fillId="0" borderId="1" xfId="1" applyNumberFormat="1" applyFont="1" applyBorder="1"/>
    <xf numFmtId="164" fontId="0" fillId="2" borderId="2" xfId="0" applyNumberFormat="1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/>
    <xf numFmtId="15" fontId="4" fillId="0" borderId="0" xfId="0" applyNumberFormat="1" applyFont="1" applyAlignment="1">
      <alignment horizontal="left"/>
    </xf>
    <xf numFmtId="0" fontId="0" fillId="0" borderId="0" xfId="0" applyAlignment="1">
      <alignment horizontal="right" indent="1"/>
    </xf>
    <xf numFmtId="0" fontId="5" fillId="0" borderId="0" xfId="0" applyFont="1"/>
    <xf numFmtId="0" fontId="0" fillId="0" borderId="0" xfId="0" applyFill="1" applyAlignment="1">
      <alignment horizontal="right" indent="1"/>
    </xf>
    <xf numFmtId="0" fontId="0" fillId="0" borderId="0" xfId="0" applyFont="1" applyFill="1"/>
    <xf numFmtId="0" fontId="6" fillId="0" borderId="0" xfId="0" applyFont="1"/>
  </cellXfs>
  <cellStyles count="2">
    <cellStyle name="Comma" xfId="1" builtinId="3"/>
    <cellStyle name="Normal" xfId="0" builtinId="0"/>
  </cellStyles>
  <dxfs count="13">
    <dxf>
      <alignment horizontal="righ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_contents" displayName="_contents" ref="A5:B8" totalsRowShown="0">
  <tableColumns count="2">
    <tableColumn id="1" name="Sheet" dataDxfId="0"/>
    <tableColumn id="2" name="Description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id="7" name="_accounts" displayName="_accounts" ref="A5:B12" headerRowDxfId="12" dataDxfId="11">
  <autoFilter ref="A5:B12"/>
  <tableColumns count="2">
    <tableColumn id="1" name="Account" totalsRowLabel="Total" dataDxfId="10" totalsRowDxfId="9"/>
    <tableColumn id="2" name="Account Name" totalsRowFunction="count" dataDxfId="8" totalsRowDxfId="7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id="2" name="_raw_data_2" displayName="_raw_data_2" ref="A5:D26" totalsRowShown="0" headerRowDxfId="6" dataDxfId="5">
  <autoFilter ref="A5:D26"/>
  <tableColumns count="4">
    <tableColumn id="1" name="Year Ended" dataDxfId="4"/>
    <tableColumn id="2" name="Account" dataDxfId="3"/>
    <tableColumn id="3" name="Amount" dataDxfId="2" dataCellStyle="Comma"/>
    <tableColumn id="5" name="Account Name" dataDxfId="1">
      <calculatedColumnFormula>INDEX(_accounts[Account Name],MATCH(_raw_data_2[[#This Row],[Account]],_accounts[Account],0))</calculatedColumnFormula>
    </tableColumn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  <pageSetUpPr autoPageBreaks="0" fitToPage="1"/>
  </sheetPr>
  <dimension ref="A1:B9"/>
  <sheetViews>
    <sheetView showGridLines="0" tabSelected="1" zoomScaleNormal="100" workbookViewId="0">
      <selection activeCell="A2" sqref="A2"/>
    </sheetView>
  </sheetViews>
  <sheetFormatPr defaultRowHeight="15" x14ac:dyDescent="0.25"/>
  <cols>
    <col min="1" max="1" width="25.7109375" customWidth="1"/>
    <col min="2" max="2" width="67.42578125" bestFit="1" customWidth="1"/>
  </cols>
  <sheetData>
    <row r="1" spans="1:2" x14ac:dyDescent="0.25">
      <c r="A1" s="18" t="s">
        <v>4</v>
      </c>
    </row>
    <row r="2" spans="1:2" x14ac:dyDescent="0.25">
      <c r="A2" s="19"/>
    </row>
    <row r="5" spans="1:2" x14ac:dyDescent="0.25">
      <c r="A5" s="20" t="s">
        <v>0</v>
      </c>
      <c r="B5" t="s">
        <v>3</v>
      </c>
    </row>
    <row r="6" spans="1:2" x14ac:dyDescent="0.25">
      <c r="A6" s="22" t="s">
        <v>25</v>
      </c>
      <c r="B6" t="s">
        <v>1</v>
      </c>
    </row>
    <row r="7" spans="1:2" x14ac:dyDescent="0.25">
      <c r="A7" s="22" t="s">
        <v>24</v>
      </c>
      <c r="B7" t="s">
        <v>28</v>
      </c>
    </row>
    <row r="8" spans="1:2" x14ac:dyDescent="0.25">
      <c r="A8" s="22" t="s">
        <v>27</v>
      </c>
      <c r="B8" t="s">
        <v>2</v>
      </c>
    </row>
    <row r="9" spans="1:2" x14ac:dyDescent="0.25">
      <c r="A9" s="21" t="s">
        <v>29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B12"/>
  <sheetViews>
    <sheetView showGridLines="0" zoomScaleNormal="100" workbookViewId="0">
      <selection activeCell="A2" sqref="A2"/>
    </sheetView>
  </sheetViews>
  <sheetFormatPr defaultRowHeight="15" x14ac:dyDescent="0.25"/>
  <cols>
    <col min="1" max="2" width="25.7109375" customWidth="1"/>
  </cols>
  <sheetData>
    <row r="1" spans="1:2" x14ac:dyDescent="0.25">
      <c r="A1" s="18" t="s">
        <v>26</v>
      </c>
    </row>
    <row r="2" spans="1:2" x14ac:dyDescent="0.25">
      <c r="A2" s="19"/>
    </row>
    <row r="5" spans="1:2" x14ac:dyDescent="0.25">
      <c r="A5" s="4" t="s">
        <v>7</v>
      </c>
      <c r="B5" s="4" t="s">
        <v>8</v>
      </c>
    </row>
    <row r="6" spans="1:2" x14ac:dyDescent="0.25">
      <c r="A6" s="5">
        <v>111</v>
      </c>
      <c r="B6" s="5" t="s">
        <v>9</v>
      </c>
    </row>
    <row r="7" spans="1:2" x14ac:dyDescent="0.25">
      <c r="A7" s="5">
        <v>222</v>
      </c>
      <c r="B7" s="5" t="s">
        <v>10</v>
      </c>
    </row>
    <row r="8" spans="1:2" x14ac:dyDescent="0.25">
      <c r="A8" s="5">
        <v>333</v>
      </c>
      <c r="B8" s="5" t="s">
        <v>11</v>
      </c>
    </row>
    <row r="9" spans="1:2" x14ac:dyDescent="0.25">
      <c r="A9" s="5">
        <v>444</v>
      </c>
      <c r="B9" s="5" t="s">
        <v>12</v>
      </c>
    </row>
    <row r="10" spans="1:2" x14ac:dyDescent="0.25">
      <c r="A10" s="5">
        <v>555</v>
      </c>
      <c r="B10" s="5" t="s">
        <v>13</v>
      </c>
    </row>
    <row r="11" spans="1:2" x14ac:dyDescent="0.25">
      <c r="A11" s="5">
        <v>666</v>
      </c>
      <c r="B11" s="4" t="s">
        <v>14</v>
      </c>
    </row>
    <row r="12" spans="1:2" x14ac:dyDescent="0.25">
      <c r="A12" s="4">
        <v>777</v>
      </c>
      <c r="B12" s="4" t="s">
        <v>15</v>
      </c>
    </row>
  </sheetData>
  <pageMargins left="0.7" right="0.7" top="0.75" bottom="0.75" header="0.3" footer="0.3"/>
  <pageSetup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D26"/>
  <sheetViews>
    <sheetView showGridLines="0" zoomScaleNormal="100" workbookViewId="0">
      <selection activeCell="A27" sqref="A27"/>
    </sheetView>
  </sheetViews>
  <sheetFormatPr defaultRowHeight="15" x14ac:dyDescent="0.25"/>
  <cols>
    <col min="1" max="3" width="20.7109375" customWidth="1"/>
    <col min="4" max="4" width="41" customWidth="1"/>
  </cols>
  <sheetData>
    <row r="1" spans="1:4" x14ac:dyDescent="0.25">
      <c r="A1" s="18" t="s">
        <v>28</v>
      </c>
    </row>
    <row r="2" spans="1:4" x14ac:dyDescent="0.25">
      <c r="A2" s="19"/>
    </row>
    <row r="3" spans="1:4" x14ac:dyDescent="0.25">
      <c r="A3" t="s">
        <v>23</v>
      </c>
      <c r="B3" s="2">
        <v>47848</v>
      </c>
    </row>
    <row r="5" spans="1:4" x14ac:dyDescent="0.25">
      <c r="A5" s="1" t="s">
        <v>5</v>
      </c>
      <c r="B5" s="1" t="s">
        <v>7</v>
      </c>
      <c r="C5" t="s">
        <v>6</v>
      </c>
      <c r="D5" s="23" t="s">
        <v>8</v>
      </c>
    </row>
    <row r="6" spans="1:4" x14ac:dyDescent="0.25">
      <c r="A6" s="17">
        <v>47118</v>
      </c>
      <c r="B6" s="16">
        <v>111</v>
      </c>
      <c r="C6" s="3">
        <v>1000000</v>
      </c>
      <c r="D6" s="24" t="str">
        <f>INDEX(_accounts[Account Name],MATCH(_raw_data_2[[#This Row],[Account]],_accounts[Account],0))</f>
        <v>Cash</v>
      </c>
    </row>
    <row r="7" spans="1:4" x14ac:dyDescent="0.25">
      <c r="A7" s="17">
        <v>47118</v>
      </c>
      <c r="B7" s="16">
        <v>222</v>
      </c>
      <c r="C7" s="3">
        <v>500000</v>
      </c>
      <c r="D7" s="24" t="str">
        <f>INDEX(_accounts[Account Name],MATCH(_raw_data_2[[#This Row],[Account]],_accounts[Account],0))</f>
        <v>Receivables</v>
      </c>
    </row>
    <row r="8" spans="1:4" x14ac:dyDescent="0.25">
      <c r="A8" s="17">
        <v>47118</v>
      </c>
      <c r="B8" s="16">
        <v>333</v>
      </c>
      <c r="C8" s="3">
        <v>10000000</v>
      </c>
      <c r="D8" s="24" t="str">
        <f>INDEX(_accounts[Account Name],MATCH(_raw_data_2[[#This Row],[Account]],_accounts[Account],0))</f>
        <v>Property and Equipment</v>
      </c>
    </row>
    <row r="9" spans="1:4" x14ac:dyDescent="0.25">
      <c r="A9" s="17">
        <v>47118</v>
      </c>
      <c r="B9" s="16">
        <v>444</v>
      </c>
      <c r="C9" s="3">
        <v>-500000</v>
      </c>
      <c r="D9" s="24" t="str">
        <f>INDEX(_accounts[Account Name],MATCH(_raw_data_2[[#This Row],[Account]],_accounts[Account],0))</f>
        <v>Payables</v>
      </c>
    </row>
    <row r="10" spans="1:4" x14ac:dyDescent="0.25">
      <c r="A10" s="17">
        <v>47118</v>
      </c>
      <c r="B10" s="16">
        <v>555</v>
      </c>
      <c r="C10" s="3">
        <v>-3000000</v>
      </c>
      <c r="D10" s="24" t="str">
        <f>INDEX(_accounts[Account Name],MATCH(_raw_data_2[[#This Row],[Account]],_accounts[Account],0))</f>
        <v>Long-Term Debt</v>
      </c>
    </row>
    <row r="11" spans="1:4" x14ac:dyDescent="0.25">
      <c r="A11" s="17">
        <v>47118</v>
      </c>
      <c r="B11" s="16">
        <v>666</v>
      </c>
      <c r="C11" s="3">
        <v>-1000000</v>
      </c>
      <c r="D11" s="24" t="str">
        <f>INDEX(_accounts[Account Name],MATCH(_raw_data_2[[#This Row],[Account]],_accounts[Account],0))</f>
        <v>Paid-In Capital</v>
      </c>
    </row>
    <row r="12" spans="1:4" x14ac:dyDescent="0.25">
      <c r="A12" s="17">
        <v>47118</v>
      </c>
      <c r="B12" s="16">
        <v>777</v>
      </c>
      <c r="C12" s="3">
        <v>-7000000</v>
      </c>
      <c r="D12" s="24" t="str">
        <f>INDEX(_accounts[Account Name],MATCH(_raw_data_2[[#This Row],[Account]],_accounts[Account],0))</f>
        <v>Retained Earnings</v>
      </c>
    </row>
    <row r="13" spans="1:4" x14ac:dyDescent="0.25">
      <c r="A13" s="17">
        <v>47483</v>
      </c>
      <c r="B13" s="16">
        <v>111</v>
      </c>
      <c r="C13" s="3">
        <v>1500000</v>
      </c>
      <c r="D13" s="24" t="str">
        <f>INDEX(_accounts[Account Name],MATCH(_raw_data_2[[#This Row],[Account]],_accounts[Account],0))</f>
        <v>Cash</v>
      </c>
    </row>
    <row r="14" spans="1:4" x14ac:dyDescent="0.25">
      <c r="A14" s="17">
        <v>47483</v>
      </c>
      <c r="B14" s="16">
        <v>222</v>
      </c>
      <c r="C14" s="3">
        <v>400000</v>
      </c>
      <c r="D14" s="24" t="str">
        <f>INDEX(_accounts[Account Name],MATCH(_raw_data_2[[#This Row],[Account]],_accounts[Account],0))</f>
        <v>Receivables</v>
      </c>
    </row>
    <row r="15" spans="1:4" x14ac:dyDescent="0.25">
      <c r="A15" s="17">
        <v>47483</v>
      </c>
      <c r="B15" s="16">
        <v>333</v>
      </c>
      <c r="C15" s="3">
        <v>9000000</v>
      </c>
      <c r="D15" s="24" t="str">
        <f>INDEX(_accounts[Account Name],MATCH(_raw_data_2[[#This Row],[Account]],_accounts[Account],0))</f>
        <v>Property and Equipment</v>
      </c>
    </row>
    <row r="16" spans="1:4" x14ac:dyDescent="0.25">
      <c r="A16" s="17">
        <v>47483</v>
      </c>
      <c r="B16" s="16">
        <v>444</v>
      </c>
      <c r="C16" s="3">
        <v>-300000</v>
      </c>
      <c r="D16" s="24" t="str">
        <f>INDEX(_accounts[Account Name],MATCH(_raw_data_2[[#This Row],[Account]],_accounts[Account],0))</f>
        <v>Payables</v>
      </c>
    </row>
    <row r="17" spans="1:4" x14ac:dyDescent="0.25">
      <c r="A17" s="17">
        <v>47483</v>
      </c>
      <c r="B17" s="16">
        <v>555</v>
      </c>
      <c r="C17" s="3">
        <v>-2000000</v>
      </c>
      <c r="D17" s="24" t="str">
        <f>INDEX(_accounts[Account Name],MATCH(_raw_data_2[[#This Row],[Account]],_accounts[Account],0))</f>
        <v>Long-Term Debt</v>
      </c>
    </row>
    <row r="18" spans="1:4" x14ac:dyDescent="0.25">
      <c r="A18" s="17">
        <v>47483</v>
      </c>
      <c r="B18" s="16">
        <v>666</v>
      </c>
      <c r="C18" s="3">
        <v>-1000000</v>
      </c>
      <c r="D18" s="24" t="str">
        <f>INDEX(_accounts[Account Name],MATCH(_raw_data_2[[#This Row],[Account]],_accounts[Account],0))</f>
        <v>Paid-In Capital</v>
      </c>
    </row>
    <row r="19" spans="1:4" x14ac:dyDescent="0.25">
      <c r="A19" s="17">
        <v>47483</v>
      </c>
      <c r="B19" s="16">
        <v>777</v>
      </c>
      <c r="C19" s="3">
        <v>-7600000</v>
      </c>
      <c r="D19" s="24" t="str">
        <f>INDEX(_accounts[Account Name],MATCH(_raw_data_2[[#This Row],[Account]],_accounts[Account],0))</f>
        <v>Retained Earnings</v>
      </c>
    </row>
    <row r="20" spans="1:4" x14ac:dyDescent="0.25">
      <c r="A20" s="17">
        <v>47848</v>
      </c>
      <c r="B20" s="16">
        <v>111</v>
      </c>
      <c r="C20" s="3">
        <v>2000000</v>
      </c>
      <c r="D20" s="24" t="str">
        <f>INDEX(_accounts[Account Name],MATCH(_raw_data_2[[#This Row],[Account]],_accounts[Account],0))</f>
        <v>Cash</v>
      </c>
    </row>
    <row r="21" spans="1:4" x14ac:dyDescent="0.25">
      <c r="A21" s="17">
        <v>47848</v>
      </c>
      <c r="B21" s="16">
        <v>222</v>
      </c>
      <c r="C21" s="3">
        <v>300000</v>
      </c>
      <c r="D21" s="24" t="str">
        <f>INDEX(_accounts[Account Name],MATCH(_raw_data_2[[#This Row],[Account]],_accounts[Account],0))</f>
        <v>Receivables</v>
      </c>
    </row>
    <row r="22" spans="1:4" x14ac:dyDescent="0.25">
      <c r="A22" s="17">
        <v>47848</v>
      </c>
      <c r="B22" s="16">
        <v>333</v>
      </c>
      <c r="C22" s="3">
        <v>11000000</v>
      </c>
      <c r="D22" s="24" t="str">
        <f>INDEX(_accounts[Account Name],MATCH(_raw_data_2[[#This Row],[Account]],_accounts[Account],0))</f>
        <v>Property and Equipment</v>
      </c>
    </row>
    <row r="23" spans="1:4" x14ac:dyDescent="0.25">
      <c r="A23" s="17">
        <v>47848</v>
      </c>
      <c r="B23" s="16">
        <v>444</v>
      </c>
      <c r="C23" s="3">
        <v>-200000</v>
      </c>
      <c r="D23" s="24" t="str">
        <f>INDEX(_accounts[Account Name],MATCH(_raw_data_2[[#This Row],[Account]],_accounts[Account],0))</f>
        <v>Payables</v>
      </c>
    </row>
    <row r="24" spans="1:4" x14ac:dyDescent="0.25">
      <c r="A24" s="17">
        <v>47848</v>
      </c>
      <c r="B24" s="16">
        <v>555</v>
      </c>
      <c r="C24" s="3">
        <v>-1500000</v>
      </c>
      <c r="D24" s="24" t="str">
        <f>INDEX(_accounts[Account Name],MATCH(_raw_data_2[[#This Row],[Account]],_accounts[Account],0))</f>
        <v>Long-Term Debt</v>
      </c>
    </row>
    <row r="25" spans="1:4" x14ac:dyDescent="0.25">
      <c r="A25" s="17">
        <v>47848</v>
      </c>
      <c r="B25" s="16">
        <v>666</v>
      </c>
      <c r="C25" s="3">
        <v>-1000000</v>
      </c>
      <c r="D25" s="24" t="str">
        <f>INDEX(_accounts[Account Name],MATCH(_raw_data_2[[#This Row],[Account]],_accounts[Account],0))</f>
        <v>Paid-In Capital</v>
      </c>
    </row>
    <row r="26" spans="1:4" x14ac:dyDescent="0.25">
      <c r="A26" s="17">
        <v>47848</v>
      </c>
      <c r="B26" s="16">
        <v>777</v>
      </c>
      <c r="C26" s="3">
        <v>-10600000</v>
      </c>
      <c r="D26" s="24" t="str">
        <f>INDEX(_accounts[Account Name],MATCH(_raw_data_2[[#This Row],[Account]],_accounts[Account],0))</f>
        <v>Retained Earnings</v>
      </c>
    </row>
  </sheetData>
  <pageMargins left="0.7" right="0.7" top="0.75" bottom="0.75" header="0.3" footer="0.3"/>
  <pageSetup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3:D26"/>
  <sheetViews>
    <sheetView showGridLines="0" zoomScaleNormal="100" workbookViewId="0"/>
  </sheetViews>
  <sheetFormatPr defaultRowHeight="15" x14ac:dyDescent="0.25"/>
  <cols>
    <col min="1" max="1" width="24.28515625" customWidth="1"/>
    <col min="2" max="4" width="15.7109375" customWidth="1"/>
  </cols>
  <sheetData>
    <row r="3" spans="1:4" x14ac:dyDescent="0.25">
      <c r="A3" s="7" t="s">
        <v>20</v>
      </c>
      <c r="B3" s="7"/>
      <c r="C3" s="7"/>
      <c r="D3" s="7"/>
    </row>
    <row r="4" spans="1:4" x14ac:dyDescent="0.25">
      <c r="A4" s="7" t="s">
        <v>21</v>
      </c>
      <c r="B4" s="7"/>
      <c r="C4" s="7"/>
      <c r="D4" s="7"/>
    </row>
    <row r="5" spans="1:4" x14ac:dyDescent="0.25">
      <c r="A5" s="7" t="s">
        <v>22</v>
      </c>
      <c r="B5" s="7"/>
      <c r="C5" s="7"/>
      <c r="D5" s="7"/>
    </row>
    <row r="8" spans="1:4" x14ac:dyDescent="0.25">
      <c r="B8" s="8">
        <f>EOMONTH(C8,-12)</f>
        <v>47118</v>
      </c>
      <c r="C8" s="8">
        <f>EOMONTH(D8,-12)</f>
        <v>47483</v>
      </c>
      <c r="D8" s="8">
        <f>Year_Ended</f>
        <v>47848</v>
      </c>
    </row>
    <row r="10" spans="1:4" x14ac:dyDescent="0.25">
      <c r="A10" s="6" t="s">
        <v>9</v>
      </c>
      <c r="B10" s="3">
        <f>ABS(SUMIFS(_raw_data_2[Amount],_raw_data_2[Account Name],$A10,_raw_data_2[Year Ended],B$8))</f>
        <v>1000000</v>
      </c>
      <c r="C10" s="3">
        <f>ABS(SUMIFS(_raw_data_2[Amount],_raw_data_2[Account Name],$A10,_raw_data_2[Year Ended],C$8))</f>
        <v>1500000</v>
      </c>
      <c r="D10" s="3">
        <f>ABS(SUMIFS(_raw_data_2[Amount],_raw_data_2[Account Name],$A10,_raw_data_2[Year Ended],D$8))</f>
        <v>2000000</v>
      </c>
    </row>
    <row r="11" spans="1:4" x14ac:dyDescent="0.25">
      <c r="A11" s="6" t="s">
        <v>10</v>
      </c>
      <c r="B11" s="3">
        <f>ABS(SUMIFS(_raw_data_2[Amount],_raw_data_2[Account Name],$A11,_raw_data_2[Year Ended],B$8))</f>
        <v>500000</v>
      </c>
      <c r="C11" s="3">
        <f>ABS(SUMIFS(_raw_data_2[Amount],_raw_data_2[Account Name],$A11,_raw_data_2[Year Ended],C$8))</f>
        <v>400000</v>
      </c>
      <c r="D11" s="3">
        <f>ABS(SUMIFS(_raw_data_2[Amount],_raw_data_2[Account Name],$A11,_raw_data_2[Year Ended],D$8))</f>
        <v>300000</v>
      </c>
    </row>
    <row r="12" spans="1:4" x14ac:dyDescent="0.25">
      <c r="A12" s="6" t="s">
        <v>11</v>
      </c>
      <c r="B12" s="3">
        <f>ABS(SUMIFS(_raw_data_2[Amount],_raw_data_2[Account Name],$A12,_raw_data_2[Year Ended],B$8))</f>
        <v>10000000</v>
      </c>
      <c r="C12" s="3">
        <f>ABS(SUMIFS(_raw_data_2[Amount],_raw_data_2[Account Name],$A12,_raw_data_2[Year Ended],C$8))</f>
        <v>9000000</v>
      </c>
      <c r="D12" s="3">
        <f>ABS(SUMIFS(_raw_data_2[Amount],_raw_data_2[Account Name],$A12,_raw_data_2[Year Ended],D$8))</f>
        <v>11000000</v>
      </c>
    </row>
    <row r="13" spans="1:4" ht="15.75" thickBot="1" x14ac:dyDescent="0.3">
      <c r="A13" s="9" t="s">
        <v>18</v>
      </c>
      <c r="B13" s="10">
        <f>SUBTOTAL(9,B10:B12)</f>
        <v>11500000</v>
      </c>
      <c r="C13" s="10">
        <f t="shared" ref="C13:D13" si="0">SUBTOTAL(9,C10:C12)</f>
        <v>10900000</v>
      </c>
      <c r="D13" s="10">
        <f t="shared" si="0"/>
        <v>13300000</v>
      </c>
    </row>
    <row r="14" spans="1:4" ht="15.75" thickTop="1" x14ac:dyDescent="0.25">
      <c r="A14" s="1"/>
      <c r="B14" s="11"/>
      <c r="C14" s="11"/>
      <c r="D14" s="11"/>
    </row>
    <row r="15" spans="1:4" x14ac:dyDescent="0.25">
      <c r="A15" s="1"/>
      <c r="B15" s="11"/>
      <c r="C15" s="11"/>
      <c r="D15" s="11"/>
    </row>
    <row r="16" spans="1:4" x14ac:dyDescent="0.25">
      <c r="A16" s="12" t="s">
        <v>12</v>
      </c>
      <c r="B16" s="11">
        <f>ABS(SUMIFS(_raw_data_2[Amount],_raw_data_2[Account Name],$A16,_raw_data_2[Year Ended],B$8))</f>
        <v>500000</v>
      </c>
      <c r="C16" s="11">
        <f>ABS(SUMIFS(_raw_data_2[Amount],_raw_data_2[Account Name],$A16,_raw_data_2[Year Ended],C$8))</f>
        <v>300000</v>
      </c>
      <c r="D16" s="11">
        <f>ABS(SUMIFS(_raw_data_2[Amount],_raw_data_2[Account Name],$A16,_raw_data_2[Year Ended],D$8))</f>
        <v>200000</v>
      </c>
    </row>
    <row r="17" spans="1:4" x14ac:dyDescent="0.25">
      <c r="A17" s="12" t="s">
        <v>13</v>
      </c>
      <c r="B17" s="11">
        <f>ABS(SUMIFS(_raw_data_2[Amount],_raw_data_2[Account Name],$A17,_raw_data_2[Year Ended],B$8))</f>
        <v>3000000</v>
      </c>
      <c r="C17" s="11">
        <f>ABS(SUMIFS(_raw_data_2[Amount],_raw_data_2[Account Name],$A17,_raw_data_2[Year Ended],C$8))</f>
        <v>2000000</v>
      </c>
      <c r="D17" s="11">
        <f>ABS(SUMIFS(_raw_data_2[Amount],_raw_data_2[Account Name],$A17,_raw_data_2[Year Ended],D$8))</f>
        <v>1500000</v>
      </c>
    </row>
    <row r="18" spans="1:4" x14ac:dyDescent="0.25">
      <c r="A18" s="13" t="s">
        <v>17</v>
      </c>
      <c r="B18" s="14">
        <f>SUBTOTAL(9,B16:B17)</f>
        <v>3500000</v>
      </c>
      <c r="C18" s="14">
        <f t="shared" ref="C18:D18" si="1">SUBTOTAL(9,C16:C17)</f>
        <v>2300000</v>
      </c>
      <c r="D18" s="14">
        <f t="shared" si="1"/>
        <v>1700000</v>
      </c>
    </row>
    <row r="19" spans="1:4" x14ac:dyDescent="0.25">
      <c r="A19" s="1"/>
      <c r="B19" s="11"/>
      <c r="C19" s="11"/>
      <c r="D19" s="11"/>
    </row>
    <row r="20" spans="1:4" x14ac:dyDescent="0.25">
      <c r="A20" s="1"/>
      <c r="B20" s="11"/>
      <c r="C20" s="11"/>
      <c r="D20" s="11"/>
    </row>
    <row r="21" spans="1:4" x14ac:dyDescent="0.25">
      <c r="A21" s="12" t="s">
        <v>14</v>
      </c>
      <c r="B21" s="11">
        <f>ABS(SUMIFS(_raw_data_2[Amount],_raw_data_2[Account Name],$A21,_raw_data_2[Year Ended],B$8))</f>
        <v>1000000</v>
      </c>
      <c r="C21" s="11">
        <f>ABS(SUMIFS(_raw_data_2[Amount],_raw_data_2[Account Name],$A21,_raw_data_2[Year Ended],C$8))</f>
        <v>1000000</v>
      </c>
      <c r="D21" s="11">
        <f>ABS(SUMIFS(_raw_data_2[Amount],_raw_data_2[Account Name],$A21,_raw_data_2[Year Ended],D$8))</f>
        <v>1000000</v>
      </c>
    </row>
    <row r="22" spans="1:4" x14ac:dyDescent="0.25">
      <c r="A22" s="12" t="s">
        <v>15</v>
      </c>
      <c r="B22" s="11">
        <f>ABS(SUMIFS(_raw_data_2[Amount],_raw_data_2[Account Name],$A22,_raw_data_2[Year Ended],B$8))</f>
        <v>7000000</v>
      </c>
      <c r="C22" s="11">
        <f>ABS(SUMIFS(_raw_data_2[Amount],_raw_data_2[Account Name],$A22,_raw_data_2[Year Ended],C$8))</f>
        <v>7600000</v>
      </c>
      <c r="D22" s="11">
        <f>ABS(SUMIFS(_raw_data_2[Amount],_raw_data_2[Account Name],$A22,_raw_data_2[Year Ended],D$8))</f>
        <v>10600000</v>
      </c>
    </row>
    <row r="23" spans="1:4" x14ac:dyDescent="0.25">
      <c r="A23" s="13" t="s">
        <v>16</v>
      </c>
      <c r="B23" s="14">
        <f>SUBTOTAL(9,B21:B22)</f>
        <v>8000000</v>
      </c>
      <c r="C23" s="14">
        <f t="shared" ref="C23" si="2">SUBTOTAL(9,C21:C22)</f>
        <v>8600000</v>
      </c>
      <c r="D23" s="14">
        <f t="shared" ref="D23" si="3">SUBTOTAL(9,D21:D22)</f>
        <v>11600000</v>
      </c>
    </row>
    <row r="24" spans="1:4" x14ac:dyDescent="0.25">
      <c r="A24" s="1"/>
      <c r="B24" s="1"/>
      <c r="C24" s="1"/>
      <c r="D24" s="1"/>
    </row>
    <row r="25" spans="1:4" ht="15.75" thickBot="1" x14ac:dyDescent="0.3">
      <c r="A25" s="9" t="s">
        <v>19</v>
      </c>
      <c r="B25" s="15">
        <f>SUBTOTAL(9,B16:B23)</f>
        <v>11500000</v>
      </c>
      <c r="C25" s="15">
        <f>SUBTOTAL(9,C16:C23)</f>
        <v>10900000</v>
      </c>
      <c r="D25" s="15">
        <f>SUBTOTAL(9,D16:D23)</f>
        <v>13300000</v>
      </c>
    </row>
    <row r="26" spans="1:4" ht="15.75" thickTop="1" x14ac:dyDescent="0.25"/>
  </sheetData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CONTENTS</vt:lpstr>
      <vt:lpstr>ACCOUNT MAP</vt:lpstr>
      <vt:lpstr>BS DATA</vt:lpstr>
      <vt:lpstr>BALANCE SHEETS</vt:lpstr>
      <vt:lpstr>Year_Ended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cp:lastPrinted>2017-07-07T02:43:07Z</cp:lastPrinted>
  <dcterms:created xsi:type="dcterms:W3CDTF">2017-07-05T16:24:17Z</dcterms:created>
  <dcterms:modified xsi:type="dcterms:W3CDTF">2017-07-07T03:50:10Z</dcterms:modified>
</cp:coreProperties>
</file>