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chartsheets/sheet1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fele\Dropbox\Computer\Websites\Blueberry\Excel Files\No Spaces\"/>
    </mc:Choice>
  </mc:AlternateContent>
  <xr:revisionPtr revIDLastSave="0" documentId="13_ncr:1_{1C76B5B1-F5F1-462E-BFF2-72BFAD79BE75}" xr6:coauthVersionLast="43" xr6:coauthVersionMax="43" xr10:uidLastSave="{00000000-0000-0000-0000-000000000000}"/>
  <bookViews>
    <workbookView xWindow="-110" yWindow="-110" windowWidth="38620" windowHeight="21220" xr2:uid="{00000000-000D-0000-FFFF-FFFF00000000}"/>
  </bookViews>
  <sheets>
    <sheet name="IRR" sheetId="1" r:id="rId1"/>
    <sheet name="IRREGULAR CASH FLOWS" sheetId="2" r:id="rId2"/>
    <sheet name="NPV VS RATE CHART" sheetId="4" r:id="rId3"/>
  </sheets>
  <definedNames>
    <definedName name="solver_adj" localSheetId="1" hidden="1">'IRREGULAR CASH FLOWS'!$D$8</definedName>
    <definedName name="solver_cvg" localSheetId="1" hidden="1">0.0001</definedName>
    <definedName name="solver_drv" localSheetId="1" hidden="1">1</definedName>
    <definedName name="solver_eng" localSheetId="1" hidden="1">1</definedName>
    <definedName name="solver_est" localSheetId="1" hidden="1">1</definedName>
    <definedName name="solver_itr" localSheetId="1" hidden="1">2147483647</definedName>
    <definedName name="solver_lhs1" localSheetId="1" hidden="1">'IRREGULAR CASH FLOWS'!$D$48</definedName>
    <definedName name="solver_mip" localSheetId="1" hidden="1">2147483647</definedName>
    <definedName name="solver_mni" localSheetId="1" hidden="1">30</definedName>
    <definedName name="solver_mrt" localSheetId="1" hidden="1">0.075</definedName>
    <definedName name="solver_msl" localSheetId="1" hidden="1">2</definedName>
    <definedName name="solver_neg" localSheetId="1" hidden="1">1</definedName>
    <definedName name="solver_nod" localSheetId="1" hidden="1">2147483647</definedName>
    <definedName name="solver_num" localSheetId="1" hidden="1">1</definedName>
    <definedName name="solver_nwt" localSheetId="1" hidden="1">1</definedName>
    <definedName name="solver_opt" localSheetId="1" hidden="1">'IRREGULAR CASH FLOWS'!$D$33</definedName>
    <definedName name="solver_pre" localSheetId="1" hidden="1">0.000001</definedName>
    <definedName name="solver_rbv" localSheetId="1" hidden="1">1</definedName>
    <definedName name="solver_rel1" localSheetId="1" hidden="1">2</definedName>
    <definedName name="solver_rhs1" localSheetId="1" hidden="1">0</definedName>
    <definedName name="solver_rlx" localSheetId="1" hidden="1">2</definedName>
    <definedName name="solver_rsd" localSheetId="1" hidden="1">0</definedName>
    <definedName name="solver_scl" localSheetId="1" hidden="1">1</definedName>
    <definedName name="solver_sho" localSheetId="1" hidden="1">2</definedName>
    <definedName name="solver_ssz" localSheetId="1" hidden="1">100</definedName>
    <definedName name="solver_tim" localSheetId="1" hidden="1">2147483647</definedName>
    <definedName name="solver_tol" localSheetId="1" hidden="1">0.01</definedName>
    <definedName name="solver_typ" localSheetId="1" hidden="1">3</definedName>
    <definedName name="solver_val" localSheetId="1" hidden="1">0</definedName>
    <definedName name="solver_ver" localSheetId="1" hidden="1">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14" i="2" l="1"/>
  <c r="D13" i="1"/>
  <c r="D52" i="2" l="1"/>
  <c r="D53" i="2"/>
  <c r="D54" i="2"/>
  <c r="D55" i="2"/>
  <c r="D56" i="2"/>
  <c r="D57" i="2"/>
  <c r="D58" i="2"/>
  <c r="D59" i="2"/>
  <c r="D60" i="2"/>
  <c r="D61" i="2"/>
  <c r="D62" i="2"/>
  <c r="D63" i="2"/>
  <c r="D64" i="2"/>
  <c r="D65" i="2"/>
  <c r="D66" i="2"/>
  <c r="D67" i="2"/>
  <c r="D68" i="2"/>
  <c r="D69" i="2"/>
  <c r="D70" i="2"/>
  <c r="D71" i="2"/>
  <c r="D72" i="2"/>
  <c r="D73" i="2"/>
  <c r="D74" i="2"/>
  <c r="D75" i="2"/>
  <c r="D76" i="2"/>
  <c r="D77" i="2"/>
  <c r="D78" i="2"/>
  <c r="D17" i="2"/>
  <c r="C8" i="2"/>
  <c r="C9" i="2" s="1"/>
  <c r="C10" i="2" s="1"/>
  <c r="C11" i="2" s="1"/>
  <c r="C12" i="2" s="1"/>
  <c r="D16" i="1"/>
  <c r="C7" i="1"/>
  <c r="C8" i="1" s="1"/>
  <c r="C9" i="1" s="1"/>
  <c r="C10" i="1" s="1"/>
  <c r="C11" i="1" s="1"/>
  <c r="D14" i="1"/>
  <c r="D18" i="2"/>
  <c r="D15" i="2"/>
  <c r="D17" i="1"/>
  <c r="D28" i="2" l="1"/>
  <c r="D29" i="2" l="1"/>
  <c r="D30" i="2" l="1"/>
  <c r="D31" i="2" l="1"/>
  <c r="D32" i="2" l="1"/>
  <c r="D33" i="2" l="1"/>
  <c r="D34" i="2" l="1"/>
  <c r="D35" i="2" l="1"/>
  <c r="D36" i="2" l="1"/>
  <c r="D37" i="2" l="1"/>
  <c r="D38" i="2" l="1"/>
  <c r="D39" i="2" l="1"/>
  <c r="D40" i="2" l="1"/>
  <c r="D41" i="2" l="1"/>
  <c r="D42" i="2" l="1"/>
  <c r="D43" i="2" l="1"/>
  <c r="D44" i="2" l="1"/>
  <c r="D45" i="2" l="1"/>
  <c r="D46" i="2" l="1"/>
  <c r="D47" i="2" l="1"/>
  <c r="D48" i="2" l="1"/>
  <c r="D49" i="2" l="1"/>
  <c r="D50" i="2" l="1"/>
  <c r="D51" i="2" l="1"/>
</calcChain>
</file>

<file path=xl/sharedStrings.xml><?xml version="1.0" encoding="utf-8"?>
<sst xmlns="http://schemas.openxmlformats.org/spreadsheetml/2006/main" count="25" uniqueCount="18">
  <si>
    <t>Rate</t>
  </si>
  <si>
    <t>Year</t>
  </si>
  <si>
    <t>Year-End Cash Flow</t>
  </si>
  <si>
    <t>Internal Rate of Return (IRR)</t>
  </si>
  <si>
    <t>Formula Text</t>
  </si>
  <si>
    <t>NPV Assuming IRR Rate</t>
  </si>
  <si>
    <t>The IRR function computes the rate of return needed to set the net present value of cash flows to 0</t>
  </si>
  <si>
    <t>The IRR function assumes that all cash flows are evenly spaced in time</t>
  </si>
  <si>
    <t>Observe the IRR function below (yellow), as well as the NPV function (blue) which uses the IRR as the discount rate</t>
  </si>
  <si>
    <t>The IRR function does not work well with irregular cash flows (i.e. large negative cash flows in future periods), as shown below</t>
  </si>
  <si>
    <t>Guessing an approximate return value can help, but it isn't fully reliable</t>
  </si>
  <si>
    <t>NPV</t>
  </si>
  <si>
    <t>Why?  A problem arises when 2+ NPVs are possible</t>
  </si>
  <si>
    <t>The next tab maps this table to further show that there are 2 NPVs</t>
  </si>
  <si>
    <t>Why?</t>
  </si>
  <si>
    <t>Because both 9% and 25% (approx.) will both give you an NPV of 0!</t>
  </si>
  <si>
    <t>While 9% could be the IRR, so could 25%!</t>
  </si>
  <si>
    <t>Let's look into this situation further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</si>
</sst>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6">
    <xf numFmtId="0" fontId="0" fillId="0" borderId="0" xfId="0"/>
    <xf numFmtId="0" fontId="2" fillId="0" borderId="0" xfId="0" applyFont="1"/>
    <xf numFmtId="0" fontId="1" fillId="2" borderId="1" xfId="1" applyNumberFormat="1" applyFont="1" applyFill="1" applyBorder="1" applyAlignment="1">
      <alignment horizontal="right"/>
    </xf>
    <xf numFmtId="43" fontId="1" fillId="2" borderId="1" xfId="1" applyFont="1" applyFill="1" applyBorder="1" applyAlignment="1">
      <alignment horizontal="right"/>
    </xf>
    <xf numFmtId="0" fontId="1" fillId="0" borderId="1" xfId="1" applyNumberFormat="1" applyFont="1" applyBorder="1" applyAlignment="1">
      <alignment horizontal="right"/>
    </xf>
    <xf numFmtId="43" fontId="1" fillId="0" borderId="1" xfId="1" applyFont="1" applyBorder="1"/>
    <xf numFmtId="9" fontId="2" fillId="0" borderId="0" xfId="0" applyNumberFormat="1" applyFont="1" applyAlignment="1">
      <alignment horizontal="left"/>
    </xf>
    <xf numFmtId="43" fontId="2" fillId="0" borderId="0" xfId="1" applyFont="1" applyAlignment="1">
      <alignment horizontal="left"/>
    </xf>
    <xf numFmtId="0" fontId="2" fillId="0" borderId="0" xfId="1" applyNumberFormat="1" applyFont="1" applyAlignment="1">
      <alignment horizontal="right" indent="1"/>
    </xf>
    <xf numFmtId="0" fontId="2" fillId="0" borderId="0" xfId="0" applyFont="1" applyAlignment="1">
      <alignment horizontal="right" indent="1"/>
    </xf>
    <xf numFmtId="4" fontId="2" fillId="3" borderId="1" xfId="1" applyNumberFormat="1" applyFont="1" applyFill="1" applyBorder="1" applyAlignment="1">
      <alignment horizontal="left"/>
    </xf>
    <xf numFmtId="9" fontId="2" fillId="4" borderId="1" xfId="0" applyNumberFormat="1" applyFont="1" applyFill="1" applyBorder="1" applyAlignment="1">
      <alignment horizontal="left"/>
    </xf>
    <xf numFmtId="0" fontId="2" fillId="0" borderId="0" xfId="0" applyFont="1" applyAlignment="1">
      <alignment horizontal="left"/>
    </xf>
    <xf numFmtId="43" fontId="2" fillId="0" borderId="0" xfId="1" applyNumberFormat="1" applyFont="1" applyAlignment="1">
      <alignment horizontal="left"/>
    </xf>
    <xf numFmtId="9" fontId="2" fillId="5" borderId="0" xfId="0" applyNumberFormat="1" applyFont="1" applyFill="1" applyAlignment="1">
      <alignment horizontal="left"/>
    </xf>
    <xf numFmtId="43" fontId="2" fillId="5" borderId="0" xfId="1" applyNumberFormat="1" applyFont="1" applyFill="1" applyAlignment="1">
      <alignment horizontal="left"/>
    </xf>
    <xf numFmtId="0" fontId="0" fillId="0" borderId="0" xfId="0" applyFont="1"/>
    <xf numFmtId="0" fontId="3" fillId="0" borderId="0" xfId="0" applyFont="1"/>
    <xf numFmtId="0" fontId="3" fillId="2" borderId="1" xfId="1" applyNumberFormat="1" applyFont="1" applyFill="1" applyBorder="1" applyAlignment="1">
      <alignment horizontal="right"/>
    </xf>
    <xf numFmtId="43" fontId="3" fillId="2" borderId="1" xfId="1" applyFont="1" applyFill="1" applyBorder="1" applyAlignment="1">
      <alignment horizontal="right"/>
    </xf>
    <xf numFmtId="0" fontId="3" fillId="0" borderId="1" xfId="1" applyNumberFormat="1" applyFont="1" applyBorder="1" applyAlignment="1">
      <alignment horizontal="right"/>
    </xf>
    <xf numFmtId="43" fontId="3" fillId="0" borderId="1" xfId="1" applyFont="1" applyBorder="1"/>
    <xf numFmtId="0" fontId="3" fillId="0" borderId="0" xfId="1" applyNumberFormat="1" applyFont="1" applyAlignment="1">
      <alignment horizontal="right" indent="1"/>
    </xf>
    <xf numFmtId="9" fontId="3" fillId="4" borderId="1" xfId="0" applyNumberFormat="1" applyFont="1" applyFill="1" applyBorder="1" applyAlignment="1">
      <alignment horizontal="left"/>
    </xf>
    <xf numFmtId="0" fontId="3" fillId="0" borderId="0" xfId="0" applyFont="1" applyAlignment="1">
      <alignment horizontal="right" indent="1"/>
    </xf>
    <xf numFmtId="4" fontId="3" fillId="3" borderId="1" xfId="1" applyNumberFormat="1" applyFont="1" applyFill="1" applyBorder="1" applyAlignment="1">
      <alignment horizontal="left"/>
    </xf>
  </cellXfs>
  <cellStyles count="2">
    <cellStyle name="Comma" xfId="1" builtinId="3"/>
    <cellStyle name="Normal" xfId="0" builtinId="0"/>
  </cellStyles>
  <dxfs count="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5" formatCode="_(* #,##0.00_);_(* \(#,##0.00\);_(* &quot;-&quot;??_);_(@_)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3" formatCode="0%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hartsheet" Target="chartsheets/sheet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NPV vs. Discount</a:t>
            </a:r>
            <a:r>
              <a:rPr lang="en-US" baseline="0"/>
              <a:t> - Two IRRs Present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'IRREGULAR CASH FLOWS'!$D$27</c:f>
              <c:strCache>
                <c:ptCount val="1"/>
                <c:pt idx="0">
                  <c:v>NPV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'IRREGULAR CASH FLOWS'!$C$28:$C$78</c:f>
              <c:numCache>
                <c:formatCode>0%</c:formatCode>
                <c:ptCount val="51"/>
                <c:pt idx="0">
                  <c:v>0</c:v>
                </c:pt>
                <c:pt idx="1">
                  <c:v>0.01</c:v>
                </c:pt>
                <c:pt idx="2">
                  <c:v>0.02</c:v>
                </c:pt>
                <c:pt idx="3">
                  <c:v>0.03</c:v>
                </c:pt>
                <c:pt idx="4">
                  <c:v>0.04</c:v>
                </c:pt>
                <c:pt idx="5">
                  <c:v>0.05</c:v>
                </c:pt>
                <c:pt idx="6">
                  <c:v>0.06</c:v>
                </c:pt>
                <c:pt idx="7">
                  <c:v>7.0000000000000007E-2</c:v>
                </c:pt>
                <c:pt idx="8">
                  <c:v>0.08</c:v>
                </c:pt>
                <c:pt idx="9">
                  <c:v>0.09</c:v>
                </c:pt>
                <c:pt idx="10">
                  <c:v>0.1</c:v>
                </c:pt>
                <c:pt idx="11">
                  <c:v>0.11</c:v>
                </c:pt>
                <c:pt idx="12">
                  <c:v>0.12</c:v>
                </c:pt>
                <c:pt idx="13">
                  <c:v>0.13</c:v>
                </c:pt>
                <c:pt idx="14">
                  <c:v>0.14000000000000001</c:v>
                </c:pt>
                <c:pt idx="15">
                  <c:v>0.15</c:v>
                </c:pt>
                <c:pt idx="16">
                  <c:v>0.16</c:v>
                </c:pt>
                <c:pt idx="17">
                  <c:v>0.17</c:v>
                </c:pt>
                <c:pt idx="18">
                  <c:v>0.18</c:v>
                </c:pt>
                <c:pt idx="19">
                  <c:v>0.19</c:v>
                </c:pt>
                <c:pt idx="20">
                  <c:v>0.2</c:v>
                </c:pt>
                <c:pt idx="21">
                  <c:v>0.21</c:v>
                </c:pt>
                <c:pt idx="22">
                  <c:v>0.22</c:v>
                </c:pt>
                <c:pt idx="23">
                  <c:v>0.23</c:v>
                </c:pt>
                <c:pt idx="24">
                  <c:v>0.24</c:v>
                </c:pt>
                <c:pt idx="25">
                  <c:v>0.25</c:v>
                </c:pt>
                <c:pt idx="26">
                  <c:v>0.26</c:v>
                </c:pt>
                <c:pt idx="27">
                  <c:v>0.27</c:v>
                </c:pt>
                <c:pt idx="28">
                  <c:v>0.28000000000000003</c:v>
                </c:pt>
                <c:pt idx="29">
                  <c:v>0.28999999999999998</c:v>
                </c:pt>
                <c:pt idx="30">
                  <c:v>0.3</c:v>
                </c:pt>
                <c:pt idx="31">
                  <c:v>0.31</c:v>
                </c:pt>
                <c:pt idx="32">
                  <c:v>0.32</c:v>
                </c:pt>
                <c:pt idx="33">
                  <c:v>0.33</c:v>
                </c:pt>
                <c:pt idx="34">
                  <c:v>0.34</c:v>
                </c:pt>
                <c:pt idx="35">
                  <c:v>0.35</c:v>
                </c:pt>
                <c:pt idx="36">
                  <c:v>0.36</c:v>
                </c:pt>
                <c:pt idx="37">
                  <c:v>0.37</c:v>
                </c:pt>
                <c:pt idx="38">
                  <c:v>0.38</c:v>
                </c:pt>
                <c:pt idx="39">
                  <c:v>0.39</c:v>
                </c:pt>
                <c:pt idx="40">
                  <c:v>0.4</c:v>
                </c:pt>
                <c:pt idx="41">
                  <c:v>0.41</c:v>
                </c:pt>
                <c:pt idx="42">
                  <c:v>0.42</c:v>
                </c:pt>
                <c:pt idx="43">
                  <c:v>0.43</c:v>
                </c:pt>
                <c:pt idx="44">
                  <c:v>0.44</c:v>
                </c:pt>
                <c:pt idx="45">
                  <c:v>0.45</c:v>
                </c:pt>
                <c:pt idx="46">
                  <c:v>0.46</c:v>
                </c:pt>
                <c:pt idx="47">
                  <c:v>0.47</c:v>
                </c:pt>
                <c:pt idx="48">
                  <c:v>0.48</c:v>
                </c:pt>
                <c:pt idx="49">
                  <c:v>0.49</c:v>
                </c:pt>
                <c:pt idx="50">
                  <c:v>0.5</c:v>
                </c:pt>
              </c:numCache>
            </c:numRef>
          </c:xVal>
          <c:yVal>
            <c:numRef>
              <c:f>'IRREGULAR CASH FLOWS'!$D$28:$D$78</c:f>
              <c:numCache>
                <c:formatCode>_(* #,##0.00_);_(* \(#,##0.00\);_(* "-"??_);_(@_)</c:formatCode>
                <c:ptCount val="51"/>
                <c:pt idx="0">
                  <c:v>-500</c:v>
                </c:pt>
                <c:pt idx="1">
                  <c:v>-410.25220007075495</c:v>
                </c:pt>
                <c:pt idx="2">
                  <c:v>-330.44227391925051</c:v>
                </c:pt>
                <c:pt idx="3">
                  <c:v>-259.77297062546631</c:v>
                </c:pt>
                <c:pt idx="4">
                  <c:v>-197.51214000802565</c:v>
                </c:pt>
                <c:pt idx="5">
                  <c:v>-142.98703680442759</c:v>
                </c:pt>
                <c:pt idx="6">
                  <c:v>-95.579163738141233</c:v>
                </c:pt>
                <c:pt idx="7">
                  <c:v>-54.719598407752073</c:v>
                </c:pt>
                <c:pt idx="8">
                  <c:v>-19.884754985170275</c:v>
                </c:pt>
                <c:pt idx="9">
                  <c:v>9.4074629501915297</c:v>
                </c:pt>
                <c:pt idx="10">
                  <c:v>33.601157397346924</c:v>
                </c:pt>
                <c:pt idx="11">
                  <c:v>53.105613523879128</c:v>
                </c:pt>
                <c:pt idx="12">
                  <c:v>68.298190950943081</c:v>
                </c:pt>
                <c:pt idx="13">
                  <c:v>79.526956549791521</c:v>
                </c:pt>
                <c:pt idx="14">
                  <c:v>87.113083661664405</c:v>
                </c:pt>
                <c:pt idx="15">
                  <c:v>91.353040072599924</c:v>
                </c:pt>
                <c:pt idx="16">
                  <c:v>92.520584780501849</c:v>
                </c:pt>
                <c:pt idx="17">
                  <c:v>90.868591549715802</c:v>
                </c:pt>
                <c:pt idx="18">
                  <c:v>86.630715429075281</c:v>
                </c:pt>
                <c:pt idx="19">
                  <c:v>80.022916786778751</c:v>
                </c:pt>
                <c:pt idx="20">
                  <c:v>71.24485596707791</c:v>
                </c:pt>
                <c:pt idx="21">
                  <c:v>60.481170379556715</c:v>
                </c:pt>
                <c:pt idx="22">
                  <c:v>47.902644674263229</c:v>
                </c:pt>
                <c:pt idx="23">
                  <c:v>33.667283619884074</c:v>
                </c:pt>
                <c:pt idx="24">
                  <c:v>17.921296373755922</c:v>
                </c:pt>
                <c:pt idx="25">
                  <c:v>0.8000000000001819</c:v>
                </c:pt>
                <c:pt idx="26">
                  <c:v>-17.571350655111473</c:v>
                </c:pt>
                <c:pt idx="27">
                  <c:v>-37.076800292707503</c:v>
                </c:pt>
                <c:pt idx="28">
                  <c:v>-57.608991861343384</c:v>
                </c:pt>
                <c:pt idx="29">
                  <c:v>-79.068521336112099</c:v>
                </c:pt>
                <c:pt idx="30">
                  <c:v>-101.36334377432331</c:v>
                </c:pt>
                <c:pt idx="31">
                  <c:v>-124.40822628599972</c:v>
                </c:pt>
                <c:pt idx="32">
                  <c:v>-148.12424395482685</c:v>
                </c:pt>
                <c:pt idx="33">
                  <c:v>-172.43831510397968</c:v>
                </c:pt>
                <c:pt idx="34">
                  <c:v>-197.28277262530764</c:v>
                </c:pt>
                <c:pt idx="35">
                  <c:v>-222.59496838330597</c:v>
                </c:pt>
                <c:pt idx="36">
                  <c:v>-248.31690797030933</c:v>
                </c:pt>
                <c:pt idx="37">
                  <c:v>-274.39491332927764</c:v>
                </c:pt>
                <c:pt idx="38">
                  <c:v>-300.77931097786313</c:v>
                </c:pt>
                <c:pt idx="39">
                  <c:v>-327.42414376451597</c:v>
                </c:pt>
                <c:pt idx="40">
                  <c:v>-354.28690426607955</c:v>
                </c:pt>
                <c:pt idx="41">
                  <c:v>-381.32828809869079</c:v>
                </c:pt>
                <c:pt idx="42">
                  <c:v>-408.5119655610788</c:v>
                </c:pt>
                <c:pt idx="43">
                  <c:v>-435.80437016346104</c:v>
                </c:pt>
                <c:pt idx="44">
                  <c:v>-463.17450271702273</c:v>
                </c:pt>
                <c:pt idx="45">
                  <c:v>-490.59374976994195</c:v>
                </c:pt>
                <c:pt idx="46">
                  <c:v>-518.03571527691065</c:v>
                </c:pt>
                <c:pt idx="47">
                  <c:v>-545.4760644811754</c:v>
                </c:pt>
                <c:pt idx="48">
                  <c:v>-572.89237907205052</c:v>
                </c:pt>
                <c:pt idx="49">
                  <c:v>-600.2640227574534</c:v>
                </c:pt>
                <c:pt idx="50">
                  <c:v>-627.57201646090516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6E36-449C-A14B-18F6757663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26760008"/>
        <c:axId val="423018712"/>
      </c:scatterChart>
      <c:valAx>
        <c:axId val="42676000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Discount Rate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23018712"/>
        <c:crosses val="autoZero"/>
        <c:crossBetween val="midCat"/>
      </c:valAx>
      <c:valAx>
        <c:axId val="4230187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NPV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(* #,##0.00_);_(* \(#,##0.00\);_(* &quot;-&quot;??_);_(@_)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2676000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200-000000000000}">
  <sheetPr/>
  <sheetViews>
    <sheetView zoomScale="110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59091" cy="62865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BAB2438-2058-490A-8EA2-D52363C299A8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C27:D78" totalsRowShown="0" headerRowDxfId="2">
  <autoFilter ref="C27:D78" xr:uid="{00000000-0009-0000-0100-000001000000}"/>
  <tableColumns count="2">
    <tableColumn id="1" xr3:uid="{00000000-0010-0000-0000-000001000000}" name="Rate" dataDxfId="1"/>
    <tableColumn id="2" xr3:uid="{00000000-0010-0000-0000-000002000000}" name="NPV" dataDxfId="0" dataCellStyle="Comma">
      <calculatedColumnFormula>$D$7+NPV(C28,$D$8:$D$12)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7"/>
  <sheetViews>
    <sheetView showGridLines="0" tabSelected="1" workbookViewId="0">
      <selection activeCell="A4" sqref="A4"/>
    </sheetView>
  </sheetViews>
  <sheetFormatPr defaultColWidth="9.1796875" defaultRowHeight="14.5" x14ac:dyDescent="0.35"/>
  <cols>
    <col min="1" max="2" width="9.1796875" style="17"/>
    <col min="3" max="4" width="20.7265625" style="17" customWidth="1"/>
    <col min="5" max="16384" width="9.1796875" style="17"/>
  </cols>
  <sheetData>
    <row r="1" spans="1:4" x14ac:dyDescent="0.35">
      <c r="A1" s="17" t="s">
        <v>6</v>
      </c>
    </row>
    <row r="2" spans="1:4" x14ac:dyDescent="0.35">
      <c r="A2" s="17" t="s">
        <v>7</v>
      </c>
    </row>
    <row r="3" spans="1:4" x14ac:dyDescent="0.35">
      <c r="A3" s="17" t="s">
        <v>8</v>
      </c>
    </row>
    <row r="5" spans="1:4" x14ac:dyDescent="0.35">
      <c r="C5" s="18" t="s">
        <v>1</v>
      </c>
      <c r="D5" s="19" t="s">
        <v>2</v>
      </c>
    </row>
    <row r="6" spans="1:4" x14ac:dyDescent="0.35">
      <c r="C6" s="20">
        <v>0</v>
      </c>
      <c r="D6" s="21">
        <v>-1000</v>
      </c>
    </row>
    <row r="7" spans="1:4" x14ac:dyDescent="0.35">
      <c r="C7" s="20">
        <f>C6+1</f>
        <v>1</v>
      </c>
      <c r="D7" s="21">
        <v>100</v>
      </c>
    </row>
    <row r="8" spans="1:4" x14ac:dyDescent="0.35">
      <c r="C8" s="20">
        <f t="shared" ref="C8:C11" si="0">C7+1</f>
        <v>2</v>
      </c>
      <c r="D8" s="21">
        <v>200</v>
      </c>
    </row>
    <row r="9" spans="1:4" x14ac:dyDescent="0.35">
      <c r="C9" s="20">
        <f t="shared" si="0"/>
        <v>3</v>
      </c>
      <c r="D9" s="21">
        <v>300</v>
      </c>
    </row>
    <row r="10" spans="1:4" x14ac:dyDescent="0.35">
      <c r="C10" s="20">
        <f t="shared" si="0"/>
        <v>4</v>
      </c>
      <c r="D10" s="21">
        <v>400</v>
      </c>
    </row>
    <row r="11" spans="1:4" x14ac:dyDescent="0.35">
      <c r="C11" s="20">
        <f t="shared" si="0"/>
        <v>5</v>
      </c>
      <c r="D11" s="21">
        <v>500</v>
      </c>
    </row>
    <row r="13" spans="1:4" x14ac:dyDescent="0.35">
      <c r="C13" s="22" t="s">
        <v>3</v>
      </c>
      <c r="D13" s="23">
        <f>IRR(D6:D11)</f>
        <v>0.12005761954170246</v>
      </c>
    </row>
    <row r="14" spans="1:4" x14ac:dyDescent="0.35">
      <c r="C14" s="22" t="s">
        <v>4</v>
      </c>
      <c r="D14" s="17" t="str">
        <f ca="1">IFERROR(_xlfn.FORMULATEXT(D13),"")</f>
        <v>=IRR(D6:D11)</v>
      </c>
    </row>
    <row r="16" spans="1:4" x14ac:dyDescent="0.35">
      <c r="C16" s="24" t="s">
        <v>5</v>
      </c>
      <c r="D16" s="25">
        <f>NPV(D13,D6:D11)</f>
        <v>7.2273703948194699E-10</v>
      </c>
    </row>
    <row r="17" spans="3:4" x14ac:dyDescent="0.35">
      <c r="C17" s="22" t="s">
        <v>4</v>
      </c>
      <c r="D17" s="17" t="str">
        <f ca="1">IFERROR(_xlfn.FORMULATEXT(D16),"")</f>
        <v>=NPV(D13,D6:D11)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78"/>
  <sheetViews>
    <sheetView showGridLines="0" workbookViewId="0">
      <selection activeCell="A4" sqref="A4"/>
    </sheetView>
  </sheetViews>
  <sheetFormatPr defaultColWidth="9.1796875" defaultRowHeight="14.5" x14ac:dyDescent="0.35"/>
  <cols>
    <col min="1" max="2" width="9.1796875" style="1"/>
    <col min="3" max="4" width="20.7265625" style="1" customWidth="1"/>
    <col min="5" max="16384" width="9.1796875" style="1"/>
  </cols>
  <sheetData>
    <row r="1" spans="1:4" x14ac:dyDescent="0.35">
      <c r="A1" s="1" t="s">
        <v>9</v>
      </c>
    </row>
    <row r="2" spans="1:4" x14ac:dyDescent="0.35">
      <c r="A2" s="1" t="s">
        <v>12</v>
      </c>
    </row>
    <row r="3" spans="1:4" x14ac:dyDescent="0.35">
      <c r="A3" s="1" t="s">
        <v>10</v>
      </c>
    </row>
    <row r="6" spans="1:4" x14ac:dyDescent="0.35">
      <c r="C6" s="2" t="s">
        <v>1</v>
      </c>
      <c r="D6" s="3" t="s">
        <v>2</v>
      </c>
    </row>
    <row r="7" spans="1:4" x14ac:dyDescent="0.35">
      <c r="C7" s="4">
        <v>0</v>
      </c>
      <c r="D7" s="5">
        <v>-3500</v>
      </c>
    </row>
    <row r="8" spans="1:4" x14ac:dyDescent="0.35">
      <c r="C8" s="4">
        <f>C7+1</f>
        <v>1</v>
      </c>
      <c r="D8" s="5">
        <v>-1000</v>
      </c>
    </row>
    <row r="9" spans="1:4" x14ac:dyDescent="0.35">
      <c r="C9" s="4">
        <f t="shared" ref="C9:C12" si="0">C8+1</f>
        <v>2</v>
      </c>
      <c r="D9" s="5">
        <v>10000</v>
      </c>
    </row>
    <row r="10" spans="1:4" x14ac:dyDescent="0.35">
      <c r="C10" s="4">
        <f t="shared" si="0"/>
        <v>3</v>
      </c>
      <c r="D10" s="5">
        <v>-500</v>
      </c>
    </row>
    <row r="11" spans="1:4" x14ac:dyDescent="0.35">
      <c r="C11" s="4">
        <f t="shared" si="0"/>
        <v>4</v>
      </c>
      <c r="D11" s="5">
        <v>-500</v>
      </c>
    </row>
    <row r="12" spans="1:4" x14ac:dyDescent="0.35">
      <c r="C12" s="4">
        <f t="shared" si="0"/>
        <v>5</v>
      </c>
      <c r="D12" s="5">
        <v>-5000</v>
      </c>
    </row>
    <row r="14" spans="1:4" x14ac:dyDescent="0.35">
      <c r="C14" s="8" t="s">
        <v>3</v>
      </c>
      <c r="D14" s="11">
        <f>IRR(D7:D12,20%)</f>
        <v>0.25044957857197581</v>
      </c>
    </row>
    <row r="15" spans="1:4" x14ac:dyDescent="0.35">
      <c r="C15" s="8" t="s">
        <v>4</v>
      </c>
      <c r="D15" s="1" t="str">
        <f ca="1">IFERROR(_xlfn.FORMULATEXT(D14),"")</f>
        <v>=IRR(D7:D12,20%)</v>
      </c>
    </row>
    <row r="17" spans="1:4" x14ac:dyDescent="0.35">
      <c r="C17" s="9" t="s">
        <v>5</v>
      </c>
      <c r="D17" s="10">
        <f>NPV(D14,D7:D12)</f>
        <v>1.6109724450124301E-8</v>
      </c>
    </row>
    <row r="18" spans="1:4" x14ac:dyDescent="0.35">
      <c r="C18" s="8" t="s">
        <v>4</v>
      </c>
      <c r="D18" s="1" t="str">
        <f ca="1">IFERROR(_xlfn.FORMULATEXT(D17),"")</f>
        <v>=NPV(D14,D7:D12)</v>
      </c>
    </row>
    <row r="20" spans="1:4" x14ac:dyDescent="0.35">
      <c r="A20" s="16" t="s">
        <v>16</v>
      </c>
    </row>
    <row r="21" spans="1:4" x14ac:dyDescent="0.35">
      <c r="A21" s="16" t="s">
        <v>14</v>
      </c>
    </row>
    <row r="22" spans="1:4" x14ac:dyDescent="0.35">
      <c r="A22" s="16" t="s">
        <v>15</v>
      </c>
    </row>
    <row r="24" spans="1:4" x14ac:dyDescent="0.35">
      <c r="A24" s="16" t="s">
        <v>17</v>
      </c>
    </row>
    <row r="25" spans="1:4" x14ac:dyDescent="0.35">
      <c r="A25" s="1" t="s">
        <v>13</v>
      </c>
    </row>
    <row r="27" spans="1:4" x14ac:dyDescent="0.35">
      <c r="C27" s="12" t="s">
        <v>0</v>
      </c>
      <c r="D27" s="12" t="s">
        <v>11</v>
      </c>
    </row>
    <row r="28" spans="1:4" x14ac:dyDescent="0.35">
      <c r="C28" s="6">
        <v>0</v>
      </c>
      <c r="D28" s="7">
        <f t="shared" ref="D28:D35" si="1">$D$7+NPV(C28,$D$8:$D$12)</f>
        <v>-500</v>
      </c>
    </row>
    <row r="29" spans="1:4" x14ac:dyDescent="0.35">
      <c r="C29" s="6">
        <v>0.01</v>
      </c>
      <c r="D29" s="7">
        <f t="shared" si="1"/>
        <v>-410.25220007075495</v>
      </c>
    </row>
    <row r="30" spans="1:4" x14ac:dyDescent="0.35">
      <c r="C30" s="6">
        <v>0.02</v>
      </c>
      <c r="D30" s="7">
        <f t="shared" si="1"/>
        <v>-330.44227391925051</v>
      </c>
    </row>
    <row r="31" spans="1:4" x14ac:dyDescent="0.35">
      <c r="C31" s="6">
        <v>0.03</v>
      </c>
      <c r="D31" s="7">
        <f t="shared" si="1"/>
        <v>-259.77297062546631</v>
      </c>
    </row>
    <row r="32" spans="1:4" x14ac:dyDescent="0.35">
      <c r="C32" s="6">
        <v>0.04</v>
      </c>
      <c r="D32" s="7">
        <f t="shared" si="1"/>
        <v>-197.51214000802565</v>
      </c>
    </row>
    <row r="33" spans="3:4" x14ac:dyDescent="0.35">
      <c r="C33" s="6">
        <v>0.05</v>
      </c>
      <c r="D33" s="7">
        <f t="shared" si="1"/>
        <v>-142.98703680442759</v>
      </c>
    </row>
    <row r="34" spans="3:4" x14ac:dyDescent="0.35">
      <c r="C34" s="6">
        <v>0.06</v>
      </c>
      <c r="D34" s="7">
        <f t="shared" si="1"/>
        <v>-95.579163738141233</v>
      </c>
    </row>
    <row r="35" spans="3:4" x14ac:dyDescent="0.35">
      <c r="C35" s="6">
        <v>7.0000000000000007E-2</v>
      </c>
      <c r="D35" s="7">
        <f t="shared" si="1"/>
        <v>-54.719598407752073</v>
      </c>
    </row>
    <row r="36" spans="3:4" x14ac:dyDescent="0.35">
      <c r="C36" s="14">
        <v>0.08</v>
      </c>
      <c r="D36" s="15">
        <f t="shared" ref="D36:D51" si="2">$D$7+NPV(C36,$D$8:$D$12)</f>
        <v>-19.884754985170275</v>
      </c>
    </row>
    <row r="37" spans="3:4" x14ac:dyDescent="0.35">
      <c r="C37" s="14">
        <v>0.09</v>
      </c>
      <c r="D37" s="15">
        <f t="shared" si="2"/>
        <v>9.4074629501915297</v>
      </c>
    </row>
    <row r="38" spans="3:4" x14ac:dyDescent="0.35">
      <c r="C38" s="6">
        <v>0.1</v>
      </c>
      <c r="D38" s="13">
        <f t="shared" si="2"/>
        <v>33.601157397346924</v>
      </c>
    </row>
    <row r="39" spans="3:4" x14ac:dyDescent="0.35">
      <c r="C39" s="6">
        <v>0.11</v>
      </c>
      <c r="D39" s="13">
        <f t="shared" si="2"/>
        <v>53.105613523879128</v>
      </c>
    </row>
    <row r="40" spans="3:4" x14ac:dyDescent="0.35">
      <c r="C40" s="6">
        <v>0.12</v>
      </c>
      <c r="D40" s="13">
        <f t="shared" si="2"/>
        <v>68.298190950943081</v>
      </c>
    </row>
    <row r="41" spans="3:4" x14ac:dyDescent="0.35">
      <c r="C41" s="6">
        <v>0.13</v>
      </c>
      <c r="D41" s="13">
        <f t="shared" si="2"/>
        <v>79.526956549791521</v>
      </c>
    </row>
    <row r="42" spans="3:4" x14ac:dyDescent="0.35">
      <c r="C42" s="6">
        <v>0.14000000000000001</v>
      </c>
      <c r="D42" s="13">
        <f t="shared" si="2"/>
        <v>87.113083661664405</v>
      </c>
    </row>
    <row r="43" spans="3:4" x14ac:dyDescent="0.35">
      <c r="C43" s="6">
        <v>0.15</v>
      </c>
      <c r="D43" s="13">
        <f t="shared" si="2"/>
        <v>91.353040072599924</v>
      </c>
    </row>
    <row r="44" spans="3:4" x14ac:dyDescent="0.35">
      <c r="C44" s="6">
        <v>0.16</v>
      </c>
      <c r="D44" s="13">
        <f t="shared" si="2"/>
        <v>92.520584780501849</v>
      </c>
    </row>
    <row r="45" spans="3:4" x14ac:dyDescent="0.35">
      <c r="C45" s="6">
        <v>0.17</v>
      </c>
      <c r="D45" s="13">
        <f t="shared" si="2"/>
        <v>90.868591549715802</v>
      </c>
    </row>
    <row r="46" spans="3:4" x14ac:dyDescent="0.35">
      <c r="C46" s="6">
        <v>0.18</v>
      </c>
      <c r="D46" s="13">
        <f t="shared" si="2"/>
        <v>86.630715429075281</v>
      </c>
    </row>
    <row r="47" spans="3:4" x14ac:dyDescent="0.35">
      <c r="C47" s="6">
        <v>0.19</v>
      </c>
      <c r="D47" s="13">
        <f t="shared" si="2"/>
        <v>80.022916786778751</v>
      </c>
    </row>
    <row r="48" spans="3:4" x14ac:dyDescent="0.35">
      <c r="C48" s="6">
        <v>0.2</v>
      </c>
      <c r="D48" s="13">
        <f t="shared" si="2"/>
        <v>71.24485596707791</v>
      </c>
    </row>
    <row r="49" spans="3:4" x14ac:dyDescent="0.35">
      <c r="C49" s="6">
        <v>0.21</v>
      </c>
      <c r="D49" s="13">
        <f t="shared" si="2"/>
        <v>60.481170379556715</v>
      </c>
    </row>
    <row r="50" spans="3:4" x14ac:dyDescent="0.35">
      <c r="C50" s="6">
        <v>0.22</v>
      </c>
      <c r="D50" s="13">
        <f t="shared" si="2"/>
        <v>47.902644674263229</v>
      </c>
    </row>
    <row r="51" spans="3:4" x14ac:dyDescent="0.35">
      <c r="C51" s="6">
        <v>0.23</v>
      </c>
      <c r="D51" s="13">
        <f t="shared" si="2"/>
        <v>33.667283619884074</v>
      </c>
    </row>
    <row r="52" spans="3:4" x14ac:dyDescent="0.35">
      <c r="C52" s="6">
        <v>0.24</v>
      </c>
      <c r="D52" s="13">
        <f t="shared" ref="D52:D78" si="3">$D$7+NPV(C52,$D$8:$D$12)</f>
        <v>17.921296373755922</v>
      </c>
    </row>
    <row r="53" spans="3:4" x14ac:dyDescent="0.35">
      <c r="C53" s="14">
        <v>0.25</v>
      </c>
      <c r="D53" s="15">
        <f t="shared" si="3"/>
        <v>0.8000000000001819</v>
      </c>
    </row>
    <row r="54" spans="3:4" x14ac:dyDescent="0.35">
      <c r="C54" s="14">
        <v>0.26</v>
      </c>
      <c r="D54" s="15">
        <f t="shared" si="3"/>
        <v>-17.571350655111473</v>
      </c>
    </row>
    <row r="55" spans="3:4" x14ac:dyDescent="0.35">
      <c r="C55" s="6">
        <v>0.27</v>
      </c>
      <c r="D55" s="13">
        <f t="shared" si="3"/>
        <v>-37.076800292707503</v>
      </c>
    </row>
    <row r="56" spans="3:4" x14ac:dyDescent="0.35">
      <c r="C56" s="6">
        <v>0.28000000000000003</v>
      </c>
      <c r="D56" s="13">
        <f t="shared" si="3"/>
        <v>-57.608991861343384</v>
      </c>
    </row>
    <row r="57" spans="3:4" x14ac:dyDescent="0.35">
      <c r="C57" s="6">
        <v>0.28999999999999998</v>
      </c>
      <c r="D57" s="13">
        <f t="shared" si="3"/>
        <v>-79.068521336112099</v>
      </c>
    </row>
    <row r="58" spans="3:4" x14ac:dyDescent="0.35">
      <c r="C58" s="6">
        <v>0.3</v>
      </c>
      <c r="D58" s="13">
        <f t="shared" si="3"/>
        <v>-101.36334377432331</v>
      </c>
    </row>
    <row r="59" spans="3:4" x14ac:dyDescent="0.35">
      <c r="C59" s="6">
        <v>0.31</v>
      </c>
      <c r="D59" s="13">
        <f t="shared" si="3"/>
        <v>-124.40822628599972</v>
      </c>
    </row>
    <row r="60" spans="3:4" x14ac:dyDescent="0.35">
      <c r="C60" s="6">
        <v>0.32</v>
      </c>
      <c r="D60" s="13">
        <f t="shared" si="3"/>
        <v>-148.12424395482685</v>
      </c>
    </row>
    <row r="61" spans="3:4" x14ac:dyDescent="0.35">
      <c r="C61" s="6">
        <v>0.33</v>
      </c>
      <c r="D61" s="13">
        <f t="shared" si="3"/>
        <v>-172.43831510397968</v>
      </c>
    </row>
    <row r="62" spans="3:4" x14ac:dyDescent="0.35">
      <c r="C62" s="6">
        <v>0.34</v>
      </c>
      <c r="D62" s="13">
        <f t="shared" si="3"/>
        <v>-197.28277262530764</v>
      </c>
    </row>
    <row r="63" spans="3:4" x14ac:dyDescent="0.35">
      <c r="C63" s="6">
        <v>0.35</v>
      </c>
      <c r="D63" s="13">
        <f t="shared" si="3"/>
        <v>-222.59496838330597</v>
      </c>
    </row>
    <row r="64" spans="3:4" x14ac:dyDescent="0.35">
      <c r="C64" s="6">
        <v>0.36</v>
      </c>
      <c r="D64" s="13">
        <f t="shared" si="3"/>
        <v>-248.31690797030933</v>
      </c>
    </row>
    <row r="65" spans="3:4" x14ac:dyDescent="0.35">
      <c r="C65" s="6">
        <v>0.37</v>
      </c>
      <c r="D65" s="13">
        <f t="shared" si="3"/>
        <v>-274.39491332927764</v>
      </c>
    </row>
    <row r="66" spans="3:4" x14ac:dyDescent="0.35">
      <c r="C66" s="6">
        <v>0.38</v>
      </c>
      <c r="D66" s="13">
        <f t="shared" si="3"/>
        <v>-300.77931097786313</v>
      </c>
    </row>
    <row r="67" spans="3:4" x14ac:dyDescent="0.35">
      <c r="C67" s="6">
        <v>0.39</v>
      </c>
      <c r="D67" s="13">
        <f t="shared" si="3"/>
        <v>-327.42414376451597</v>
      </c>
    </row>
    <row r="68" spans="3:4" x14ac:dyDescent="0.35">
      <c r="C68" s="6">
        <v>0.4</v>
      </c>
      <c r="D68" s="13">
        <f t="shared" si="3"/>
        <v>-354.28690426607955</v>
      </c>
    </row>
    <row r="69" spans="3:4" x14ac:dyDescent="0.35">
      <c r="C69" s="6">
        <v>0.41</v>
      </c>
      <c r="D69" s="13">
        <f t="shared" si="3"/>
        <v>-381.32828809869079</v>
      </c>
    </row>
    <row r="70" spans="3:4" x14ac:dyDescent="0.35">
      <c r="C70" s="6">
        <v>0.42</v>
      </c>
      <c r="D70" s="13">
        <f t="shared" si="3"/>
        <v>-408.5119655610788</v>
      </c>
    </row>
    <row r="71" spans="3:4" x14ac:dyDescent="0.35">
      <c r="C71" s="6">
        <v>0.43</v>
      </c>
      <c r="D71" s="13">
        <f t="shared" si="3"/>
        <v>-435.80437016346104</v>
      </c>
    </row>
    <row r="72" spans="3:4" x14ac:dyDescent="0.35">
      <c r="C72" s="6">
        <v>0.44</v>
      </c>
      <c r="D72" s="13">
        <f t="shared" si="3"/>
        <v>-463.17450271702273</v>
      </c>
    </row>
    <row r="73" spans="3:4" x14ac:dyDescent="0.35">
      <c r="C73" s="6">
        <v>0.45</v>
      </c>
      <c r="D73" s="13">
        <f t="shared" si="3"/>
        <v>-490.59374976994195</v>
      </c>
    </row>
    <row r="74" spans="3:4" x14ac:dyDescent="0.35">
      <c r="C74" s="6">
        <v>0.46</v>
      </c>
      <c r="D74" s="13">
        <f t="shared" si="3"/>
        <v>-518.03571527691065</v>
      </c>
    </row>
    <row r="75" spans="3:4" x14ac:dyDescent="0.35">
      <c r="C75" s="6">
        <v>0.47</v>
      </c>
      <c r="D75" s="13">
        <f t="shared" si="3"/>
        <v>-545.4760644811754</v>
      </c>
    </row>
    <row r="76" spans="3:4" x14ac:dyDescent="0.35">
      <c r="C76" s="6">
        <v>0.48</v>
      </c>
      <c r="D76" s="13">
        <f t="shared" si="3"/>
        <v>-572.89237907205052</v>
      </c>
    </row>
    <row r="77" spans="3:4" x14ac:dyDescent="0.35">
      <c r="C77" s="6">
        <v>0.49</v>
      </c>
      <c r="D77" s="13">
        <f t="shared" si="3"/>
        <v>-600.2640227574534</v>
      </c>
    </row>
    <row r="78" spans="3:4" x14ac:dyDescent="0.35">
      <c r="C78" s="6">
        <v>0.5</v>
      </c>
      <c r="D78" s="13">
        <f t="shared" si="3"/>
        <v>-627.57201646090516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Charts</vt:lpstr>
      </vt:variant>
      <vt:variant>
        <vt:i4>1</vt:i4>
      </vt:variant>
    </vt:vector>
  </HeadingPairs>
  <TitlesOfParts>
    <vt:vector size="3" baseType="lpstr">
      <vt:lpstr>IRR</vt:lpstr>
      <vt:lpstr>IRREGULAR CASH FLOWS</vt:lpstr>
      <vt:lpstr>NPV VS RATE CHART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A.J. Hafele</dc:creator>
  <cp:lastModifiedBy>A.J. Hafele</cp:lastModifiedBy>
  <dcterms:created xsi:type="dcterms:W3CDTF">2017-06-05T22:39:26Z</dcterms:created>
  <dcterms:modified xsi:type="dcterms:W3CDTF">2019-06-05T07:11:26Z</dcterms:modified>
</cp:coreProperties>
</file>